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6" yWindow="65516" windowWidth="20420" windowHeight="12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<sst xmlns="http://schemas.openxmlformats.org/spreadsheetml/2006/main" count="125" uniqueCount="85">
  <si>
    <t>Average Induction Ratio, excluding .4 measurements</t>
  </si>
  <si>
    <t>Sample</t>
  </si>
  <si>
    <t>A420</t>
  </si>
  <si>
    <t>A550</t>
  </si>
  <si>
    <t>A600</t>
  </si>
  <si>
    <t>Volume (mL)</t>
  </si>
  <si>
    <t>Time (min)</t>
  </si>
  <si>
    <t>Miller Units</t>
  </si>
  <si>
    <t>Induction Ratio</t>
  </si>
  <si>
    <t>Average Miller Units</t>
  </si>
  <si>
    <t>Average Induction Ratio</t>
  </si>
  <si>
    <t>K102041.1+glu</t>
  </si>
  <si>
    <t>K102041.2+glu</t>
  </si>
  <si>
    <t>K102041.3+glu</t>
  </si>
  <si>
    <t>K102041.4+glu</t>
  </si>
  <si>
    <t>K102041.1+ara</t>
  </si>
  <si>
    <t>K102041.2+ara</t>
  </si>
  <si>
    <t>K102041.3+ara</t>
  </si>
  <si>
    <t>K102041.4+ara</t>
  </si>
  <si>
    <t>K102051.1+glu</t>
  </si>
  <si>
    <t>K102051.3+glu</t>
  </si>
  <si>
    <t>K102051.2+glu</t>
  </si>
  <si>
    <t>K102051.4+glu</t>
  </si>
  <si>
    <t>K102051.1+ara</t>
  </si>
  <si>
    <t>K102051.2+ara</t>
  </si>
  <si>
    <t>K102051.3+ara</t>
  </si>
  <si>
    <t>K102051.4+ara</t>
  </si>
  <si>
    <t>K102061.1+glu</t>
  </si>
  <si>
    <t>K102061.2+glu</t>
  </si>
  <si>
    <t>K102061.3+glu</t>
  </si>
  <si>
    <t>K102061.4+glu</t>
  </si>
  <si>
    <t>K102061.1+ara</t>
  </si>
  <si>
    <t>K102061.2+ara</t>
  </si>
  <si>
    <t>K102061.3+ara</t>
  </si>
  <si>
    <t>K102061.4+ara</t>
  </si>
  <si>
    <t>K102071.1+glu</t>
  </si>
  <si>
    <t>K102071.2+glu</t>
  </si>
  <si>
    <t>K102071.3+glu</t>
  </si>
  <si>
    <t>K102071.4+glu</t>
  </si>
  <si>
    <t>K102071.1+ara</t>
  </si>
  <si>
    <t>K102071.2+ara</t>
  </si>
  <si>
    <t>K102071.3+ara</t>
  </si>
  <si>
    <t>K102071.4+ara</t>
  </si>
  <si>
    <t>K102041.1+K102042.1+glu</t>
  </si>
  <si>
    <t>K102041.2+K102042.2+glu</t>
  </si>
  <si>
    <t>K102041.3+K102042.3+glu</t>
  </si>
  <si>
    <t>K102041.4+K102042.4+glu</t>
  </si>
  <si>
    <t>K102041.1+K102042.1+ara</t>
  </si>
  <si>
    <t>K102041.2+K102042.2+ara</t>
  </si>
  <si>
    <t>K102041.3+K102042.3+ara</t>
  </si>
  <si>
    <t>K102041.4+K102042.4+ara</t>
  </si>
  <si>
    <t>K102051.1+K102052.1+glu</t>
  </si>
  <si>
    <t>K102051.2+K102052.2+glu</t>
  </si>
  <si>
    <t>K102051.3+K102052.3+glu</t>
  </si>
  <si>
    <t>K102051.4+K102052.4+glu</t>
  </si>
  <si>
    <t>K102051.1+K102052.1+ara</t>
  </si>
  <si>
    <t>K102051.3+K102052.3+ara</t>
  </si>
  <si>
    <t>K102051.2+K102052.2+ara</t>
  </si>
  <si>
    <t>K102051.4+K102052.4+ara</t>
  </si>
  <si>
    <t>K102061.1+K102062.1+glu</t>
  </si>
  <si>
    <t>K102061.2+K102062.2+glu</t>
  </si>
  <si>
    <t>K102061.3+K102062.3+glu</t>
  </si>
  <si>
    <t>K102061.4+K102062.4+glu</t>
  </si>
  <si>
    <t>K102061.1+K102062.1+ara</t>
  </si>
  <si>
    <t>K102061.2+K102062.2+ara</t>
  </si>
  <si>
    <t>K102061.3+K102062.3+ara</t>
  </si>
  <si>
    <t>K102061.4+K102062.4+ara</t>
  </si>
  <si>
    <t>K102071.1+K102072.1+glu</t>
  </si>
  <si>
    <t>K102071.2+K102072.2+glu</t>
  </si>
  <si>
    <t>K102071.3+K102072.3+glu</t>
  </si>
  <si>
    <t>K102071.4+K102072.4+glu</t>
  </si>
  <si>
    <t>K102071.1+K102072.1+ara</t>
  </si>
  <si>
    <t>K102071.2+K102072.2+ara</t>
  </si>
  <si>
    <t>K102071.3+K102072.3+ara</t>
  </si>
  <si>
    <t>K102071.4+K102072.4+ara</t>
  </si>
  <si>
    <t>XL1-B.1+glu</t>
  </si>
  <si>
    <t>XL1-B.2+glu</t>
  </si>
  <si>
    <t>XL1-B.3+glu</t>
  </si>
  <si>
    <t>XL1-B.4+glu</t>
  </si>
  <si>
    <t>XL1-B.1+ara</t>
  </si>
  <si>
    <t>XL1-B.2+ara</t>
  </si>
  <si>
    <t>XL1-B.3+ara</t>
  </si>
  <si>
    <t>XL1-B.4+ara</t>
  </si>
  <si>
    <t>Blank</t>
  </si>
  <si>
    <t>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</si>
</sst>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60" workbookViewId="0" topLeftCell="A9">
      <selection activeCell="J26" sqref="J26:J33"/>
    </sheetView>
  </sheetViews>
  <sheetFormatPr defaultColWidth="11.00390625" defaultRowHeight="12.75"/>
  <cols>
    <col min="1" max="1" width="23.00390625" style="0" customWidth="1"/>
    <col min="2" max="4" width="6.375" style="6" bestFit="1" customWidth="1"/>
    <col min="5" max="5" width="13.75390625" style="5" bestFit="1" customWidth="1"/>
    <col min="6" max="6" width="11.875" style="5" bestFit="1" customWidth="1"/>
    <col min="7" max="7" width="12.00390625" style="6" bestFit="1" customWidth="1"/>
    <col min="8" max="8" width="15.625" style="6" bestFit="1" customWidth="1"/>
    <col min="9" max="9" width="20.375" style="6" bestFit="1" customWidth="1"/>
    <col min="10" max="10" width="24.00390625" style="6" bestFit="1" customWidth="1"/>
    <col min="11" max="11" width="51.75390625" style="6" customWidth="1"/>
  </cols>
  <sheetData>
    <row r="1" spans="1:11" s="1" customFormat="1" ht="15.75">
      <c r="A1" s="1" t="s">
        <v>1</v>
      </c>
      <c r="B1" s="2" t="s">
        <v>2</v>
      </c>
      <c r="C1" s="2" t="s">
        <v>3</v>
      </c>
      <c r="D1" s="2" t="s">
        <v>4</v>
      </c>
      <c r="E1" s="3" t="s">
        <v>5</v>
      </c>
      <c r="F1" s="4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0</v>
      </c>
    </row>
    <row r="2" spans="1:11" ht="12.75">
      <c r="A2" t="s">
        <v>11</v>
      </c>
      <c r="B2" s="6">
        <v>0.088</v>
      </c>
      <c r="C2" s="6">
        <v>0.004</v>
      </c>
      <c r="D2" s="6">
        <v>0.072</v>
      </c>
      <c r="E2" s="5">
        <v>0.175</v>
      </c>
      <c r="F2" s="5">
        <v>60</v>
      </c>
      <c r="G2" s="6">
        <f>1000*(((B2-0.045)-(1.75*(C2-0.032)))/(F2*E2*4*(D2-0.036)))</f>
        <v>60.846560846560855</v>
      </c>
      <c r="H2" s="6">
        <f>G6/G2</f>
        <v>1.5087792642140465</v>
      </c>
      <c r="I2" s="7">
        <f>(G2+G3+G4+G5)/4</f>
        <v>35.40049139313845</v>
      </c>
      <c r="J2" s="7">
        <f>I6/I2</f>
        <v>1.546366651318832</v>
      </c>
      <c r="K2" s="7">
        <f>(H2+H3+H4)/3</f>
        <v>2.0851690518706625</v>
      </c>
    </row>
    <row r="3" spans="1:11" ht="12.75">
      <c r="A3" t="s">
        <v>12</v>
      </c>
      <c r="B3" s="6">
        <v>0.096</v>
      </c>
      <c r="C3" s="6">
        <v>0.033</v>
      </c>
      <c r="D3" s="6">
        <v>0.136</v>
      </c>
      <c r="E3" s="5">
        <v>0.175</v>
      </c>
      <c r="F3" s="5">
        <v>60</v>
      </c>
      <c r="G3" s="6">
        <f aca="true" t="shared" si="0" ref="G3:G66">1000*(((B3-0.045)-(1.75*(C3-0.032)))/(F3*E3*4*(D3-0.036)))</f>
        <v>11.726190476190476</v>
      </c>
      <c r="H3" s="6">
        <f>G7/G3</f>
        <v>2.632342277012327</v>
      </c>
      <c r="I3" s="7"/>
      <c r="J3" s="7"/>
      <c r="K3" s="7"/>
    </row>
    <row r="4" spans="1:11" ht="12.75">
      <c r="A4" t="s">
        <v>13</v>
      </c>
      <c r="B4" s="6">
        <v>0.213</v>
      </c>
      <c r="C4" s="6">
        <v>0.04</v>
      </c>
      <c r="D4" s="6">
        <v>0.138</v>
      </c>
      <c r="E4" s="5">
        <v>0.175</v>
      </c>
      <c r="F4" s="5">
        <v>60</v>
      </c>
      <c r="G4" s="6">
        <f t="shared" si="0"/>
        <v>35.94771241830065</v>
      </c>
      <c r="H4" s="6">
        <f>G8/G4</f>
        <v>2.114385614385615</v>
      </c>
      <c r="I4" s="7"/>
      <c r="J4" s="7"/>
      <c r="K4" s="7"/>
    </row>
    <row r="5" spans="1:11" ht="12.75">
      <c r="A5" t="s">
        <v>14</v>
      </c>
      <c r="B5" s="6">
        <v>0.147</v>
      </c>
      <c r="C5" s="6">
        <v>0.049</v>
      </c>
      <c r="D5" s="6">
        <v>0.088</v>
      </c>
      <c r="E5" s="5">
        <v>0.175</v>
      </c>
      <c r="F5" s="5">
        <v>60</v>
      </c>
      <c r="G5" s="6">
        <f t="shared" si="0"/>
        <v>33.08150183150183</v>
      </c>
      <c r="H5" s="6">
        <f>G9/G5</f>
        <v>0.6133293214984203</v>
      </c>
      <c r="I5" s="7"/>
      <c r="J5" s="7"/>
      <c r="K5" s="7"/>
    </row>
    <row r="6" spans="1:11" ht="12.75">
      <c r="A6" t="s">
        <v>15</v>
      </c>
      <c r="B6" s="6">
        <v>0.091</v>
      </c>
      <c r="C6" s="6">
        <v>0.001</v>
      </c>
      <c r="D6" s="6">
        <v>0.062</v>
      </c>
      <c r="E6" s="5">
        <v>0.175</v>
      </c>
      <c r="F6" s="5">
        <v>60</v>
      </c>
      <c r="G6" s="6">
        <f t="shared" si="0"/>
        <v>91.8040293040293</v>
      </c>
      <c r="H6" s="6" t="s">
        <v>84</v>
      </c>
      <c r="I6" s="7">
        <f>(G6+G7+G8+G9)/4</f>
        <v>54.74213933064865</v>
      </c>
      <c r="J6" s="7"/>
      <c r="K6" s="7"/>
    </row>
    <row r="7" spans="1:11" ht="12.75">
      <c r="A7" t="s">
        <v>16</v>
      </c>
      <c r="B7" s="6">
        <v>0.141</v>
      </c>
      <c r="C7" s="6">
        <v>0.035</v>
      </c>
      <c r="D7" s="6">
        <v>0.106</v>
      </c>
      <c r="E7" s="5">
        <v>0.175</v>
      </c>
      <c r="F7" s="5">
        <v>60</v>
      </c>
      <c r="G7" s="6">
        <f t="shared" si="0"/>
        <v>30.8673469387755</v>
      </c>
      <c r="H7" s="6" t="s">
        <v>84</v>
      </c>
      <c r="I7" s="7"/>
      <c r="J7" s="7"/>
      <c r="K7" s="7"/>
    </row>
    <row r="8" spans="1:11" ht="12.75">
      <c r="A8" t="s">
        <v>17</v>
      </c>
      <c r="B8" s="6">
        <v>0.128</v>
      </c>
      <c r="C8" s="6">
        <v>0.032</v>
      </c>
      <c r="D8" s="6">
        <v>0.062</v>
      </c>
      <c r="E8" s="5">
        <v>0.175</v>
      </c>
      <c r="F8" s="5">
        <v>60</v>
      </c>
      <c r="G8" s="6">
        <f t="shared" si="0"/>
        <v>76.007326007326</v>
      </c>
      <c r="H8" s="6" t="s">
        <v>84</v>
      </c>
      <c r="I8" s="7"/>
      <c r="J8" s="7"/>
      <c r="K8" s="7"/>
    </row>
    <row r="9" spans="1:11" ht="12.75">
      <c r="A9" t="s">
        <v>18</v>
      </c>
      <c r="B9" s="6">
        <v>0.15</v>
      </c>
      <c r="C9" s="6">
        <v>0.036</v>
      </c>
      <c r="D9" s="6">
        <v>0.151</v>
      </c>
      <c r="E9" s="5">
        <v>0.175</v>
      </c>
      <c r="F9" s="5">
        <v>60</v>
      </c>
      <c r="G9" s="6">
        <f t="shared" si="0"/>
        <v>20.28985507246377</v>
      </c>
      <c r="H9" s="6" t="s">
        <v>84</v>
      </c>
      <c r="I9" s="7"/>
      <c r="J9" s="7"/>
      <c r="K9" s="7"/>
    </row>
    <row r="10" spans="1:11" ht="12.75">
      <c r="A10" t="s">
        <v>19</v>
      </c>
      <c r="B10" s="6">
        <v>0.084</v>
      </c>
      <c r="C10" s="6">
        <v>0.007</v>
      </c>
      <c r="D10" s="6">
        <v>0.149</v>
      </c>
      <c r="E10" s="5">
        <v>0.175</v>
      </c>
      <c r="F10" s="5">
        <v>60</v>
      </c>
      <c r="G10" s="6">
        <f t="shared" si="0"/>
        <v>17.435735356089342</v>
      </c>
      <c r="H10" s="6">
        <f>G14/G10</f>
        <v>8.895099026518961</v>
      </c>
      <c r="I10" s="7">
        <f>(G10+G11+G12+G13)/4</f>
        <v>20.57289421245527</v>
      </c>
      <c r="J10" s="7">
        <f>I14/I10</f>
        <v>3.647883767238944</v>
      </c>
      <c r="K10" s="7">
        <f>(H10+H11+H12)/3</f>
        <v>8.67129415805293</v>
      </c>
    </row>
    <row r="11" spans="1:11" ht="12.75">
      <c r="A11" t="s">
        <v>21</v>
      </c>
      <c r="B11" s="6">
        <v>0.108</v>
      </c>
      <c r="C11" s="6">
        <v>0.036</v>
      </c>
      <c r="D11" s="6">
        <v>0.187</v>
      </c>
      <c r="E11" s="5">
        <v>0.175</v>
      </c>
      <c r="F11" s="5">
        <v>60</v>
      </c>
      <c r="G11" s="6">
        <f t="shared" si="0"/>
        <v>8.83002207505519</v>
      </c>
      <c r="H11" s="6">
        <f>G15/G11</f>
        <v>5.894851823708205</v>
      </c>
      <c r="I11" s="7"/>
      <c r="J11" s="7"/>
      <c r="K11" s="7"/>
    </row>
    <row r="12" spans="1:11" ht="12.75">
      <c r="A12" t="s">
        <v>20</v>
      </c>
      <c r="B12" s="6">
        <v>0.181</v>
      </c>
      <c r="C12" s="6">
        <v>0.054</v>
      </c>
      <c r="D12" s="6">
        <v>0.4</v>
      </c>
      <c r="E12" s="5">
        <v>0.175</v>
      </c>
      <c r="F12" s="5">
        <v>60</v>
      </c>
      <c r="G12" s="6">
        <f t="shared" si="0"/>
        <v>6.377551020408163</v>
      </c>
      <c r="H12" s="6">
        <f>G16/G12</f>
        <v>11.223931623931627</v>
      </c>
      <c r="I12" s="7"/>
      <c r="J12" s="7"/>
      <c r="K12" s="7"/>
    </row>
    <row r="13" spans="1:11" ht="12.75">
      <c r="A13" t="s">
        <v>22</v>
      </c>
      <c r="B13" s="6">
        <v>0.142</v>
      </c>
      <c r="C13" s="6">
        <v>0.035</v>
      </c>
      <c r="D13" s="6">
        <v>0.08</v>
      </c>
      <c r="E13" s="5">
        <v>0.175</v>
      </c>
      <c r="F13" s="5">
        <v>60</v>
      </c>
      <c r="G13" s="6">
        <f t="shared" si="0"/>
        <v>49.648268398268385</v>
      </c>
      <c r="H13" s="6">
        <f>G17/G13</f>
        <v>0.4323342415985468</v>
      </c>
      <c r="I13" s="7"/>
      <c r="J13" s="7"/>
      <c r="K13" s="7"/>
    </row>
    <row r="14" spans="1:11" ht="12.75">
      <c r="A14" t="s">
        <v>23</v>
      </c>
      <c r="B14" s="6">
        <v>0.108</v>
      </c>
      <c r="C14" s="6">
        <v>0.001</v>
      </c>
      <c r="D14" s="6">
        <v>0.054</v>
      </c>
      <c r="E14" s="5">
        <v>0.175</v>
      </c>
      <c r="F14" s="5">
        <v>60</v>
      </c>
      <c r="G14" s="6">
        <f t="shared" si="0"/>
        <v>155.09259259259255</v>
      </c>
      <c r="H14" s="6" t="s">
        <v>84</v>
      </c>
      <c r="I14" s="7">
        <f>(G14+G15+G16+G17)/4</f>
        <v>75.0475268427396</v>
      </c>
      <c r="J14" s="7"/>
      <c r="K14" s="7"/>
    </row>
    <row r="15" spans="1:11" ht="12.75">
      <c r="A15" t="s">
        <v>24</v>
      </c>
      <c r="B15" s="6">
        <v>0.16</v>
      </c>
      <c r="C15" s="6">
        <v>0.039</v>
      </c>
      <c r="D15" s="6">
        <v>0.083</v>
      </c>
      <c r="E15" s="5">
        <v>0.175</v>
      </c>
      <c r="F15" s="5">
        <v>60</v>
      </c>
      <c r="G15" s="6">
        <f t="shared" si="0"/>
        <v>52.05167173252279</v>
      </c>
      <c r="H15" s="6" t="s">
        <v>84</v>
      </c>
      <c r="I15" s="7"/>
      <c r="J15" s="7"/>
      <c r="K15" s="7"/>
    </row>
    <row r="16" spans="1:11" ht="12.75">
      <c r="A16" t="s">
        <v>25</v>
      </c>
      <c r="B16" s="6">
        <v>0.164</v>
      </c>
      <c r="C16" s="6">
        <v>0.033</v>
      </c>
      <c r="D16" s="6">
        <v>0.075</v>
      </c>
      <c r="E16" s="5">
        <v>0.175</v>
      </c>
      <c r="F16" s="5">
        <v>60</v>
      </c>
      <c r="G16" s="6">
        <f t="shared" si="0"/>
        <v>71.5811965811966</v>
      </c>
      <c r="H16" s="6" t="s">
        <v>84</v>
      </c>
      <c r="I16" s="7"/>
      <c r="J16" s="7"/>
      <c r="K16" s="7"/>
    </row>
    <row r="17" spans="1:11" ht="12.75">
      <c r="A17" t="s">
        <v>26</v>
      </c>
      <c r="B17" s="6">
        <v>0.143</v>
      </c>
      <c r="C17" s="6">
        <v>0.037</v>
      </c>
      <c r="D17" s="6">
        <v>0.135</v>
      </c>
      <c r="E17" s="5">
        <v>0.175</v>
      </c>
      <c r="F17" s="5">
        <v>60</v>
      </c>
      <c r="G17" s="6">
        <f t="shared" si="0"/>
        <v>21.46464646464646</v>
      </c>
      <c r="H17" s="6" t="s">
        <v>84</v>
      </c>
      <c r="I17" s="7"/>
      <c r="J17" s="7"/>
      <c r="K17" s="7"/>
    </row>
    <row r="18" spans="1:11" ht="12.75">
      <c r="A18" t="s">
        <v>27</v>
      </c>
      <c r="B18" s="6">
        <v>0.104</v>
      </c>
      <c r="C18" s="6">
        <v>0.009</v>
      </c>
      <c r="D18" s="6">
        <v>0.128</v>
      </c>
      <c r="E18" s="5">
        <v>0.175</v>
      </c>
      <c r="F18" s="5">
        <v>60</v>
      </c>
      <c r="G18" s="6">
        <f t="shared" si="0"/>
        <v>25.685817805383024</v>
      </c>
      <c r="H18" s="6">
        <f>G22/G18</f>
        <v>7.285264483627204</v>
      </c>
      <c r="I18" s="8">
        <f>(G18+G19+G20+G21)/4</f>
        <v>28.505178375823107</v>
      </c>
      <c r="J18" s="7">
        <f>I22/I18</f>
        <v>2.999588265387526</v>
      </c>
      <c r="K18" s="7">
        <f>(H18+H19+H20)/3</f>
        <v>7.411291649280279</v>
      </c>
    </row>
    <row r="19" spans="1:11" ht="12.75">
      <c r="A19" t="s">
        <v>28</v>
      </c>
      <c r="B19" s="6">
        <v>0.116</v>
      </c>
      <c r="C19" s="6">
        <v>0.04</v>
      </c>
      <c r="D19" s="6">
        <v>0.328</v>
      </c>
      <c r="E19" s="5">
        <v>0.175</v>
      </c>
      <c r="F19" s="5">
        <v>60</v>
      </c>
      <c r="G19" s="6">
        <f t="shared" si="0"/>
        <v>4.64774951076321</v>
      </c>
      <c r="H19" s="6">
        <f>G23/G19</f>
        <v>12.80701754385965</v>
      </c>
      <c r="I19" s="8"/>
      <c r="J19" s="7"/>
      <c r="K19" s="7"/>
    </row>
    <row r="20" spans="1:11" ht="12.75">
      <c r="A20" t="s">
        <v>29</v>
      </c>
      <c r="B20" s="6">
        <v>0.246</v>
      </c>
      <c r="C20" s="6">
        <v>0.05</v>
      </c>
      <c r="D20" s="6">
        <v>0.168</v>
      </c>
      <c r="E20" s="5">
        <v>0.175</v>
      </c>
      <c r="F20" s="5">
        <v>60</v>
      </c>
      <c r="G20" s="6">
        <f t="shared" si="0"/>
        <v>30.573593073593074</v>
      </c>
      <c r="H20" s="6">
        <f>G24/G20</f>
        <v>2.1415929203539825</v>
      </c>
      <c r="I20" s="8"/>
      <c r="J20" s="7"/>
      <c r="K20" s="7"/>
    </row>
    <row r="21" spans="1:11" ht="12.75">
      <c r="A21" t="s">
        <v>30</v>
      </c>
      <c r="B21" s="6">
        <v>0.16</v>
      </c>
      <c r="C21" s="6">
        <v>0.048</v>
      </c>
      <c r="D21" s="6">
        <v>0.075</v>
      </c>
      <c r="E21" s="5">
        <v>0.175</v>
      </c>
      <c r="F21" s="5">
        <v>60</v>
      </c>
      <c r="G21" s="6">
        <f t="shared" si="0"/>
        <v>53.11355311355312</v>
      </c>
      <c r="H21" s="6">
        <f>G25/G21</f>
        <v>0.5627041742286751</v>
      </c>
      <c r="I21" s="8"/>
      <c r="J21" s="7"/>
      <c r="K21" s="7"/>
    </row>
    <row r="22" spans="1:11" ht="12.75">
      <c r="A22" t="s">
        <v>31</v>
      </c>
      <c r="B22" s="6">
        <v>0.148</v>
      </c>
      <c r="C22" s="6">
        <v>0.019</v>
      </c>
      <c r="D22" s="6">
        <v>0.052</v>
      </c>
      <c r="E22" s="5">
        <v>0.175</v>
      </c>
      <c r="F22" s="5">
        <v>60</v>
      </c>
      <c r="G22" s="6">
        <f t="shared" si="0"/>
        <v>187.1279761904762</v>
      </c>
      <c r="H22" s="6" t="s">
        <v>84</v>
      </c>
      <c r="I22" s="8">
        <f>(G22+G23+G24+G25)/4</f>
        <v>85.50379855889724</v>
      </c>
      <c r="J22" s="7"/>
      <c r="K22" s="7"/>
    </row>
    <row r="23" spans="1:11" ht="12.75">
      <c r="A23" t="s">
        <v>32</v>
      </c>
      <c r="B23" s="6">
        <v>0.182</v>
      </c>
      <c r="C23" s="6">
        <v>0.036</v>
      </c>
      <c r="D23" s="6">
        <v>0.088</v>
      </c>
      <c r="E23" s="5">
        <v>0.175</v>
      </c>
      <c r="F23" s="5">
        <v>60</v>
      </c>
      <c r="G23" s="6">
        <f t="shared" si="0"/>
        <v>59.52380952380953</v>
      </c>
      <c r="H23" s="6" t="s">
        <v>84</v>
      </c>
      <c r="I23" s="8"/>
      <c r="J23" s="7"/>
      <c r="K23" s="7"/>
    </row>
    <row r="24" spans="1:11" ht="12.75">
      <c r="A24" t="s">
        <v>33</v>
      </c>
      <c r="B24" s="6">
        <v>0.265</v>
      </c>
      <c r="C24" s="6">
        <v>0.109</v>
      </c>
      <c r="D24" s="6">
        <v>0.067</v>
      </c>
      <c r="E24" s="5">
        <v>0.175</v>
      </c>
      <c r="F24" s="5">
        <v>60</v>
      </c>
      <c r="G24" s="6">
        <f t="shared" si="0"/>
        <v>65.47619047619048</v>
      </c>
      <c r="H24" s="6" t="s">
        <v>84</v>
      </c>
      <c r="I24" s="8"/>
      <c r="J24" s="7"/>
      <c r="K24" s="7"/>
    </row>
    <row r="25" spans="1:11" ht="12.75">
      <c r="A25" t="s">
        <v>34</v>
      </c>
      <c r="B25" s="6">
        <v>0.173</v>
      </c>
      <c r="C25" s="6">
        <v>0.037</v>
      </c>
      <c r="D25" s="6">
        <v>0.131</v>
      </c>
      <c r="E25" s="5">
        <v>0.175</v>
      </c>
      <c r="F25" s="5">
        <v>60</v>
      </c>
      <c r="G25" s="6">
        <f t="shared" si="0"/>
        <v>29.887218045112782</v>
      </c>
      <c r="H25" s="6" t="s">
        <v>84</v>
      </c>
      <c r="I25" s="8"/>
      <c r="J25" s="7"/>
      <c r="K25" s="7"/>
    </row>
    <row r="26" spans="1:11" ht="12.75">
      <c r="A26" t="s">
        <v>35</v>
      </c>
      <c r="B26" s="6">
        <v>0.126</v>
      </c>
      <c r="C26" s="6">
        <v>0.033</v>
      </c>
      <c r="D26" s="6">
        <v>0.13</v>
      </c>
      <c r="E26" s="5">
        <v>0.175</v>
      </c>
      <c r="F26" s="5">
        <v>60</v>
      </c>
      <c r="G26" s="6">
        <f t="shared" si="0"/>
        <v>20.073454913880447</v>
      </c>
      <c r="H26" s="6">
        <f>G30/G26</f>
        <v>12.819218636253334</v>
      </c>
      <c r="I26" s="8">
        <f>(G26+G27+G28+G29)/4</f>
        <v>28.385145301289292</v>
      </c>
      <c r="J26" s="7">
        <f>I30/I26</f>
        <v>3.983432145064376</v>
      </c>
      <c r="K26" s="7">
        <f>(H26+H27+H28)/3</f>
        <v>11.715246676782739</v>
      </c>
    </row>
    <row r="27" spans="1:11" ht="12.75">
      <c r="A27" t="s">
        <v>36</v>
      </c>
      <c r="B27" s="6">
        <v>0.137</v>
      </c>
      <c r="C27" s="6">
        <v>0.041</v>
      </c>
      <c r="D27" s="6">
        <v>0.392</v>
      </c>
      <c r="E27" s="5">
        <v>0.175</v>
      </c>
      <c r="F27" s="5">
        <v>60</v>
      </c>
      <c r="G27" s="6">
        <f t="shared" si="0"/>
        <v>5.099652220438737</v>
      </c>
      <c r="H27" s="6">
        <f>G31/G27</f>
        <v>17.957124842370746</v>
      </c>
      <c r="I27" s="8"/>
      <c r="J27" s="7"/>
      <c r="K27" s="7"/>
    </row>
    <row r="28" spans="1:11" ht="12.75">
      <c r="A28" t="s">
        <v>37</v>
      </c>
      <c r="B28" s="6">
        <v>0.31</v>
      </c>
      <c r="C28" s="6">
        <v>0.142</v>
      </c>
      <c r="D28" s="6">
        <v>0.145</v>
      </c>
      <c r="E28" s="5">
        <v>0.175</v>
      </c>
      <c r="F28" s="5">
        <v>60</v>
      </c>
      <c r="G28" s="6">
        <f t="shared" si="0"/>
        <v>15.836609873307129</v>
      </c>
      <c r="H28" s="6">
        <f>G32/G28</f>
        <v>4.369396551724135</v>
      </c>
      <c r="I28" s="8"/>
      <c r="J28" s="7"/>
      <c r="K28" s="7"/>
    </row>
    <row r="29" spans="1:11" ht="12.75">
      <c r="A29" t="s">
        <v>38</v>
      </c>
      <c r="B29" s="6">
        <v>0.164</v>
      </c>
      <c r="C29" s="6">
        <v>0.053</v>
      </c>
      <c r="D29" s="6">
        <v>0.063</v>
      </c>
      <c r="E29" s="5">
        <v>0.175</v>
      </c>
      <c r="F29" s="5">
        <v>60</v>
      </c>
      <c r="G29" s="6">
        <f t="shared" si="0"/>
        <v>72.53086419753086</v>
      </c>
      <c r="H29" s="6">
        <f>G33/G29</f>
        <v>0.47129830655666544</v>
      </c>
      <c r="I29" s="8"/>
      <c r="J29" s="7"/>
      <c r="K29" s="7"/>
    </row>
    <row r="30" spans="1:11" ht="12.75">
      <c r="A30" t="s">
        <v>39</v>
      </c>
      <c r="B30" s="6">
        <v>0.168</v>
      </c>
      <c r="C30" s="6">
        <v>0.022</v>
      </c>
      <c r="D30" s="6">
        <v>0.049</v>
      </c>
      <c r="E30" s="5">
        <v>0.175</v>
      </c>
      <c r="F30" s="5">
        <v>60</v>
      </c>
      <c r="G30" s="6">
        <f t="shared" si="0"/>
        <v>257.3260073260073</v>
      </c>
      <c r="H30" s="6" t="s">
        <v>84</v>
      </c>
      <c r="I30" s="8">
        <f>(G30+G31+G32+G33)/4</f>
        <v>113.0703002354788</v>
      </c>
      <c r="J30" s="7"/>
      <c r="K30" s="7"/>
    </row>
    <row r="31" spans="1:11" ht="12.75">
      <c r="A31" t="s">
        <v>40</v>
      </c>
      <c r="B31" s="6">
        <v>0.202</v>
      </c>
      <c r="C31" s="6">
        <v>0.036</v>
      </c>
      <c r="D31" s="6">
        <v>0.075</v>
      </c>
      <c r="E31" s="5">
        <v>0.175</v>
      </c>
      <c r="F31" s="5">
        <v>60</v>
      </c>
      <c r="G31" s="6">
        <f t="shared" si="0"/>
        <v>91.57509157509159</v>
      </c>
      <c r="H31" s="6" t="s">
        <v>84</v>
      </c>
      <c r="I31" s="8"/>
      <c r="J31" s="7"/>
      <c r="K31" s="7"/>
    </row>
    <row r="32" spans="1:11" ht="12.75">
      <c r="A32" t="s">
        <v>41</v>
      </c>
      <c r="B32" s="6">
        <v>0.292</v>
      </c>
      <c r="C32" s="6">
        <v>0.12</v>
      </c>
      <c r="D32" s="6">
        <v>0.068</v>
      </c>
      <c r="E32" s="5">
        <v>0.175</v>
      </c>
      <c r="F32" s="5">
        <v>60</v>
      </c>
      <c r="G32" s="6">
        <f t="shared" si="0"/>
        <v>69.19642857142856</v>
      </c>
      <c r="H32" s="6" t="s">
        <v>84</v>
      </c>
      <c r="I32" s="8"/>
      <c r="J32" s="7"/>
      <c r="K32" s="7"/>
    </row>
    <row r="33" spans="1:11" ht="12.75">
      <c r="A33" t="s">
        <v>42</v>
      </c>
      <c r="B33" s="6">
        <v>0.201</v>
      </c>
      <c r="C33" s="6">
        <v>0.035</v>
      </c>
      <c r="D33" s="6">
        <v>0.141</v>
      </c>
      <c r="E33" s="5">
        <v>0.175</v>
      </c>
      <c r="F33" s="5">
        <v>60</v>
      </c>
      <c r="G33" s="6">
        <f t="shared" si="0"/>
        <v>34.18367346938777</v>
      </c>
      <c r="H33" s="6" t="s">
        <v>84</v>
      </c>
      <c r="I33" s="8"/>
      <c r="J33" s="7"/>
      <c r="K33" s="7"/>
    </row>
    <row r="34" spans="1:11" ht="12.75">
      <c r="A34" t="s">
        <v>43</v>
      </c>
      <c r="B34" s="6">
        <v>0.095</v>
      </c>
      <c r="C34" s="6">
        <v>0.015</v>
      </c>
      <c r="D34" s="6">
        <v>0.069</v>
      </c>
      <c r="E34" s="5">
        <v>0.175</v>
      </c>
      <c r="F34" s="5">
        <v>60</v>
      </c>
      <c r="G34" s="6">
        <f t="shared" si="0"/>
        <v>57.53968253968253</v>
      </c>
      <c r="H34" s="6">
        <f>G38/G34</f>
        <v>7.802955665024633</v>
      </c>
      <c r="I34" s="8">
        <f>(G34+G35+G36+G37)/4</f>
        <v>35.4985659892202</v>
      </c>
      <c r="J34" s="8">
        <f>I38/I34</f>
        <v>6.851589346998248</v>
      </c>
      <c r="K34" s="8">
        <f>(H34+H35+H36)/3</f>
        <v>11.568102028436158</v>
      </c>
    </row>
    <row r="35" spans="1:11" ht="12.75">
      <c r="A35" t="s">
        <v>44</v>
      </c>
      <c r="B35" s="6">
        <v>0.129</v>
      </c>
      <c r="C35" s="6">
        <v>0.035</v>
      </c>
      <c r="D35" s="6">
        <v>0.143</v>
      </c>
      <c r="E35" s="5">
        <v>0.175</v>
      </c>
      <c r="F35" s="5">
        <v>60</v>
      </c>
      <c r="G35" s="6">
        <f t="shared" si="0"/>
        <v>17.52336448598131</v>
      </c>
      <c r="H35" s="6">
        <f>G39/G35</f>
        <v>24.966666666666644</v>
      </c>
      <c r="I35" s="8"/>
      <c r="J35" s="8"/>
      <c r="K35" s="8"/>
    </row>
    <row r="36" spans="1:11" ht="12.75">
      <c r="A36" t="s">
        <v>45</v>
      </c>
      <c r="B36" s="6">
        <v>0.205</v>
      </c>
      <c r="C36" s="6">
        <v>0.056</v>
      </c>
      <c r="D36" s="6">
        <v>0.126</v>
      </c>
      <c r="E36" s="5">
        <v>0.175</v>
      </c>
      <c r="F36" s="5">
        <v>60</v>
      </c>
      <c r="G36" s="6">
        <f t="shared" si="0"/>
        <v>31.216931216931208</v>
      </c>
      <c r="H36" s="6">
        <f>G40/G36</f>
        <v>1.9346837536171977</v>
      </c>
      <c r="I36" s="8"/>
      <c r="J36" s="8"/>
      <c r="K36" s="8"/>
    </row>
    <row r="37" spans="1:11" ht="12.75">
      <c r="A37" t="s">
        <v>46</v>
      </c>
      <c r="B37" s="6">
        <v>0.162</v>
      </c>
      <c r="C37" s="6">
        <v>0.062</v>
      </c>
      <c r="D37" s="6">
        <v>0.079</v>
      </c>
      <c r="E37" s="5">
        <v>0.175</v>
      </c>
      <c r="F37" s="5">
        <v>60</v>
      </c>
      <c r="G37" s="6">
        <f t="shared" si="0"/>
        <v>35.714285714285715</v>
      </c>
      <c r="H37" s="6">
        <f>G41/G37</f>
        <v>0.7283333333333333</v>
      </c>
      <c r="I37" s="8"/>
      <c r="J37" s="8"/>
      <c r="K37" s="8"/>
    </row>
    <row r="38" spans="1:11" ht="12.75">
      <c r="A38" t="s">
        <v>47</v>
      </c>
      <c r="B38" s="6">
        <v>0.128</v>
      </c>
      <c r="C38" s="6">
        <v>0.004</v>
      </c>
      <c r="D38" s="6">
        <v>0.043</v>
      </c>
      <c r="E38" s="5">
        <v>0.175</v>
      </c>
      <c r="F38" s="5">
        <v>60</v>
      </c>
      <c r="G38" s="6">
        <f t="shared" si="0"/>
        <v>448.97959183673476</v>
      </c>
      <c r="H38" s="6" t="s">
        <v>84</v>
      </c>
      <c r="I38" s="8">
        <f>(G38+G39+G40+G41)/4</f>
        <v>243.2215965654554</v>
      </c>
      <c r="J38" s="8"/>
      <c r="K38" s="8"/>
    </row>
    <row r="39" spans="1:11" ht="12.75">
      <c r="A39" t="s">
        <v>48</v>
      </c>
      <c r="B39" s="6">
        <v>0.164</v>
      </c>
      <c r="C39" s="6">
        <v>0.037</v>
      </c>
      <c r="D39" s="6">
        <v>0.042</v>
      </c>
      <c r="E39" s="5">
        <v>0.175</v>
      </c>
      <c r="F39" s="5">
        <v>60</v>
      </c>
      <c r="G39" s="6">
        <f t="shared" si="0"/>
        <v>437.49999999999966</v>
      </c>
      <c r="H39" s="6" t="s">
        <v>84</v>
      </c>
      <c r="I39" s="8"/>
      <c r="J39" s="8"/>
      <c r="K39" s="8"/>
    </row>
    <row r="40" spans="1:11" ht="12.75">
      <c r="A40" t="s">
        <v>49</v>
      </c>
      <c r="B40" s="6">
        <v>0.156</v>
      </c>
      <c r="C40" s="6">
        <v>0.036</v>
      </c>
      <c r="D40" s="6">
        <v>0.077</v>
      </c>
      <c r="E40" s="5">
        <v>0.175</v>
      </c>
      <c r="F40" s="5">
        <v>60</v>
      </c>
      <c r="G40" s="6">
        <f t="shared" si="0"/>
        <v>60.39488966318235</v>
      </c>
      <c r="H40" s="6" t="s">
        <v>84</v>
      </c>
      <c r="I40" s="8"/>
      <c r="J40" s="8"/>
      <c r="K40" s="8"/>
    </row>
    <row r="41" spans="1:11" ht="12.75">
      <c r="A41" t="s">
        <v>50</v>
      </c>
      <c r="B41" s="6">
        <v>0.17</v>
      </c>
      <c r="C41" s="6">
        <v>0.041</v>
      </c>
      <c r="D41" s="6">
        <v>0.136</v>
      </c>
      <c r="E41" s="5">
        <v>0.175</v>
      </c>
      <c r="F41" s="5">
        <v>60</v>
      </c>
      <c r="G41" s="6">
        <f t="shared" si="0"/>
        <v>26.01190476190476</v>
      </c>
      <c r="H41" s="6" t="s">
        <v>84</v>
      </c>
      <c r="I41" s="8"/>
      <c r="J41" s="8"/>
      <c r="K41" s="8"/>
    </row>
    <row r="42" spans="1:11" ht="12.75">
      <c r="A42" t="s">
        <v>51</v>
      </c>
      <c r="B42" s="6">
        <v>0.091</v>
      </c>
      <c r="C42" s="6">
        <v>0.023</v>
      </c>
      <c r="D42" s="6">
        <v>0.061</v>
      </c>
      <c r="E42" s="5">
        <v>0.175</v>
      </c>
      <c r="F42" s="5">
        <v>60</v>
      </c>
      <c r="G42" s="6">
        <f t="shared" si="0"/>
        <v>58.8095238095238</v>
      </c>
      <c r="H42" s="6">
        <f>G46/G42</f>
        <v>2.674956622325043</v>
      </c>
      <c r="I42" s="8">
        <f>(G42+G43+G44+G45)/4</f>
        <v>30.253802413822665</v>
      </c>
      <c r="J42" s="8">
        <f>I46/I42</f>
        <v>2.38753673184562</v>
      </c>
      <c r="K42" s="8">
        <f>(H42+H43+H44)/3</f>
        <v>2.7772170943657772</v>
      </c>
    </row>
    <row r="43" spans="1:11" ht="12.75">
      <c r="A43" t="s">
        <v>52</v>
      </c>
      <c r="B43" s="6">
        <v>0.112</v>
      </c>
      <c r="C43" s="6">
        <v>0.035</v>
      </c>
      <c r="D43" s="6">
        <v>0.134</v>
      </c>
      <c r="E43" s="5">
        <v>0.175</v>
      </c>
      <c r="F43" s="5">
        <v>60</v>
      </c>
      <c r="G43" s="6">
        <f t="shared" si="0"/>
        <v>15.002429543245867</v>
      </c>
      <c r="H43" s="6">
        <f>G47/G43</f>
        <v>3.8625863300785905</v>
      </c>
      <c r="I43" s="8"/>
      <c r="J43" s="8"/>
      <c r="K43" s="8"/>
    </row>
    <row r="44" spans="1:11" ht="12.75">
      <c r="A44" t="s">
        <v>53</v>
      </c>
      <c r="B44" s="6">
        <v>0.234</v>
      </c>
      <c r="C44" s="6">
        <v>0.085</v>
      </c>
      <c r="D44" s="6">
        <v>0.116</v>
      </c>
      <c r="E44" s="5">
        <v>0.175</v>
      </c>
      <c r="F44" s="5">
        <v>60</v>
      </c>
      <c r="G44" s="6">
        <f t="shared" si="0"/>
        <v>28.64583333333332</v>
      </c>
      <c r="H44" s="6">
        <f>G48/G44</f>
        <v>1.7941083306936976</v>
      </c>
      <c r="I44" s="8"/>
      <c r="J44" s="8"/>
      <c r="K44" s="8"/>
    </row>
    <row r="45" spans="1:11" ht="12.75">
      <c r="A45" t="s">
        <v>54</v>
      </c>
      <c r="B45" s="6">
        <v>0.145</v>
      </c>
      <c r="C45" s="6">
        <v>0.074</v>
      </c>
      <c r="D45" s="6">
        <v>0.07</v>
      </c>
      <c r="E45" s="5">
        <v>0.175</v>
      </c>
      <c r="F45" s="5">
        <v>60</v>
      </c>
      <c r="G45" s="6">
        <f t="shared" si="0"/>
        <v>18.55742296918767</v>
      </c>
      <c r="H45" s="6">
        <f>G49/G45</f>
        <v>1.2002434570906881</v>
      </c>
      <c r="I45" s="8"/>
      <c r="J45" s="8"/>
      <c r="K45" s="8"/>
    </row>
    <row r="46" spans="1:11" ht="12.75">
      <c r="A46" t="s">
        <v>55</v>
      </c>
      <c r="B46" s="6">
        <v>0.092</v>
      </c>
      <c r="C46" s="6">
        <v>0.006</v>
      </c>
      <c r="D46" s="6">
        <v>0.05</v>
      </c>
      <c r="E46" s="5">
        <v>0.175</v>
      </c>
      <c r="F46" s="5">
        <v>60</v>
      </c>
      <c r="G46" s="6">
        <f t="shared" si="0"/>
        <v>157.31292517006798</v>
      </c>
      <c r="H46" s="6" t="s">
        <v>84</v>
      </c>
      <c r="I46" s="8">
        <f>(G46+G47+G48+G49)/4</f>
        <v>72.2320645410013</v>
      </c>
      <c r="J46" s="8"/>
      <c r="K46" s="8"/>
    </row>
    <row r="47" spans="1:11" ht="12.75">
      <c r="A47" t="s">
        <v>57</v>
      </c>
      <c r="B47" s="6">
        <v>0.14</v>
      </c>
      <c r="C47" s="6">
        <v>0.039</v>
      </c>
      <c r="D47" s="6">
        <v>0.07</v>
      </c>
      <c r="E47" s="5">
        <v>0.175</v>
      </c>
      <c r="F47" s="5">
        <v>60</v>
      </c>
      <c r="G47" s="6">
        <f t="shared" si="0"/>
        <v>57.94817927170868</v>
      </c>
      <c r="H47" s="6" t="s">
        <v>84</v>
      </c>
      <c r="I47" s="8"/>
      <c r="J47" s="8"/>
      <c r="K47" s="8"/>
    </row>
    <row r="48" spans="1:11" ht="12.75">
      <c r="A48" t="s">
        <v>56</v>
      </c>
      <c r="B48" s="6">
        <v>0.137</v>
      </c>
      <c r="C48" s="6">
        <v>0.034</v>
      </c>
      <c r="D48" s="6">
        <v>0.077</v>
      </c>
      <c r="E48" s="5">
        <v>0.175</v>
      </c>
      <c r="F48" s="5">
        <v>60</v>
      </c>
      <c r="G48" s="6">
        <f t="shared" si="0"/>
        <v>51.39372822299652</v>
      </c>
      <c r="H48" s="6" t="s">
        <v>84</v>
      </c>
      <c r="I48" s="8"/>
      <c r="J48" s="8"/>
      <c r="K48" s="8"/>
    </row>
    <row r="49" spans="1:11" ht="12.75">
      <c r="A49" t="s">
        <v>58</v>
      </c>
      <c r="B49" s="6">
        <v>0.153</v>
      </c>
      <c r="C49" s="6">
        <v>0.044</v>
      </c>
      <c r="D49" s="6">
        <v>0.129</v>
      </c>
      <c r="E49" s="5">
        <v>0.175</v>
      </c>
      <c r="F49" s="5">
        <v>60</v>
      </c>
      <c r="G49" s="6">
        <f t="shared" si="0"/>
        <v>22.27342549923195</v>
      </c>
      <c r="H49" s="6" t="s">
        <v>84</v>
      </c>
      <c r="I49" s="8"/>
      <c r="J49" s="8"/>
      <c r="K49" s="8"/>
    </row>
    <row r="50" spans="1:11" ht="12.75">
      <c r="A50" t="s">
        <v>59</v>
      </c>
      <c r="B50" s="6">
        <v>0.054</v>
      </c>
      <c r="C50" s="6">
        <v>0.008</v>
      </c>
      <c r="D50" s="6">
        <v>0.065</v>
      </c>
      <c r="E50" s="5">
        <v>0.175</v>
      </c>
      <c r="F50" s="5">
        <v>60</v>
      </c>
      <c r="G50" s="6">
        <f t="shared" si="0"/>
        <v>41.87192118226601</v>
      </c>
      <c r="H50" s="6">
        <f>G54/G50</f>
        <v>4.549019607843137</v>
      </c>
      <c r="I50" s="8">
        <f>(G50+G51+G52+G53)/4</f>
        <v>31.86298098956901</v>
      </c>
      <c r="J50" s="8">
        <f>I54/I50</f>
        <v>3.019899154945272</v>
      </c>
      <c r="K50" s="8">
        <f>(H50+H51+H52)/3</f>
        <v>4.79633294570372</v>
      </c>
    </row>
    <row r="51" spans="1:11" ht="12.75">
      <c r="A51" t="s">
        <v>60</v>
      </c>
      <c r="B51" s="6">
        <v>0.11</v>
      </c>
      <c r="C51" s="6">
        <v>0.026</v>
      </c>
      <c r="D51" s="6">
        <v>0.15</v>
      </c>
      <c r="E51" s="5">
        <v>0.175</v>
      </c>
      <c r="F51" s="5">
        <v>60</v>
      </c>
      <c r="G51" s="6">
        <f t="shared" si="0"/>
        <v>15.768588137009196</v>
      </c>
      <c r="H51" s="6">
        <f>G55/G51</f>
        <v>8.245033112582778</v>
      </c>
      <c r="I51" s="8"/>
      <c r="J51" s="8"/>
      <c r="K51" s="8"/>
    </row>
    <row r="52" spans="1:11" ht="12.75">
      <c r="A52" t="s">
        <v>61</v>
      </c>
      <c r="B52" s="6">
        <v>0.145</v>
      </c>
      <c r="C52" s="6">
        <v>0.03</v>
      </c>
      <c r="D52" s="6">
        <v>0.123</v>
      </c>
      <c r="E52" s="5">
        <v>0.175</v>
      </c>
      <c r="F52" s="5">
        <v>60</v>
      </c>
      <c r="G52" s="6">
        <f t="shared" si="0"/>
        <v>28.32512315270936</v>
      </c>
      <c r="H52" s="6">
        <f>G56/G52</f>
        <v>1.5949461166852472</v>
      </c>
      <c r="I52" s="8"/>
      <c r="J52" s="8"/>
      <c r="K52" s="8"/>
    </row>
    <row r="53" spans="1:11" ht="12.75">
      <c r="A53" t="s">
        <v>62</v>
      </c>
      <c r="B53" s="6">
        <v>0.092</v>
      </c>
      <c r="C53" s="6">
        <v>0.026</v>
      </c>
      <c r="D53" s="6">
        <v>0.069</v>
      </c>
      <c r="E53" s="5">
        <v>0.175</v>
      </c>
      <c r="F53" s="5">
        <v>60</v>
      </c>
      <c r="G53" s="6">
        <f t="shared" si="0"/>
        <v>41.48629148629148</v>
      </c>
      <c r="H53" s="6">
        <f>G57/G53</f>
        <v>0.46343478260869586</v>
      </c>
      <c r="I53" s="8"/>
      <c r="J53" s="8"/>
      <c r="K53" s="8"/>
    </row>
    <row r="54" spans="1:11" ht="12.75">
      <c r="A54" t="s">
        <v>63</v>
      </c>
      <c r="B54" s="6">
        <v>0.067</v>
      </c>
      <c r="C54" s="6">
        <v>0.008</v>
      </c>
      <c r="D54" s="6">
        <v>0.044</v>
      </c>
      <c r="E54" s="5">
        <v>0.175</v>
      </c>
      <c r="F54" s="5">
        <v>60</v>
      </c>
      <c r="G54" s="6">
        <f t="shared" si="0"/>
        <v>190.47619047619045</v>
      </c>
      <c r="H54" s="6" t="s">
        <v>84</v>
      </c>
      <c r="I54" s="8">
        <f>(G54+G55+G56+G57)/4</f>
        <v>96.22298936443671</v>
      </c>
      <c r="J54" s="8"/>
      <c r="K54" s="8"/>
    </row>
    <row r="55" spans="1:11" ht="12.75">
      <c r="A55" t="s">
        <v>64</v>
      </c>
      <c r="B55" s="6">
        <v>0.14</v>
      </c>
      <c r="C55" s="6">
        <v>0.027</v>
      </c>
      <c r="D55" s="6">
        <v>0.055</v>
      </c>
      <c r="E55" s="5">
        <v>0.175</v>
      </c>
      <c r="F55" s="5">
        <v>60</v>
      </c>
      <c r="G55" s="6">
        <f t="shared" si="0"/>
        <v>130.0125313283208</v>
      </c>
      <c r="H55" s="6" t="s">
        <v>84</v>
      </c>
      <c r="I55" s="8"/>
      <c r="J55" s="8"/>
      <c r="K55" s="8"/>
    </row>
    <row r="56" spans="1:11" ht="12.75">
      <c r="A56" t="s">
        <v>65</v>
      </c>
      <c r="B56" s="6">
        <v>0.112</v>
      </c>
      <c r="C56" s="6">
        <v>0.028</v>
      </c>
      <c r="D56" s="6">
        <v>0.075</v>
      </c>
      <c r="E56" s="5">
        <v>0.175</v>
      </c>
      <c r="F56" s="5">
        <v>60</v>
      </c>
      <c r="G56" s="6">
        <f t="shared" si="0"/>
        <v>45.17704517704518</v>
      </c>
      <c r="H56" s="6" t="s">
        <v>84</v>
      </c>
      <c r="I56" s="8"/>
      <c r="J56" s="8"/>
      <c r="K56" s="8"/>
    </row>
    <row r="57" spans="1:11" ht="12.75">
      <c r="A57" t="s">
        <v>66</v>
      </c>
      <c r="B57" s="6">
        <v>0.117</v>
      </c>
      <c r="C57" s="6">
        <v>0.027</v>
      </c>
      <c r="D57" s="6">
        <v>0.136</v>
      </c>
      <c r="E57" s="5">
        <v>0.175</v>
      </c>
      <c r="F57" s="5">
        <v>60</v>
      </c>
      <c r="G57" s="6">
        <f t="shared" si="0"/>
        <v>19.22619047619048</v>
      </c>
      <c r="H57" s="6" t="s">
        <v>84</v>
      </c>
      <c r="I57" s="8"/>
      <c r="J57" s="8"/>
      <c r="K57" s="8"/>
    </row>
    <row r="58" spans="1:11" ht="12.75">
      <c r="A58" t="s">
        <v>67</v>
      </c>
      <c r="B58" s="6">
        <v>0.072</v>
      </c>
      <c r="C58" s="6">
        <v>0.005</v>
      </c>
      <c r="D58" s="6">
        <v>0.101</v>
      </c>
      <c r="E58" s="5">
        <v>0.175</v>
      </c>
      <c r="F58" s="5">
        <v>60</v>
      </c>
      <c r="G58" s="6">
        <f t="shared" si="0"/>
        <v>27.197802197802197</v>
      </c>
      <c r="H58" s="6">
        <f>G62/G58</f>
        <v>5.824915824915823</v>
      </c>
      <c r="I58" s="8">
        <f>(G58+G59+G60+G61)/4</f>
        <v>22.181504251988834</v>
      </c>
      <c r="J58" s="8">
        <f>I62/I58</f>
        <v>3.031483404315322</v>
      </c>
      <c r="K58" s="8">
        <f>(H58+H59+H60)/3</f>
        <v>4.462646109963477</v>
      </c>
    </row>
    <row r="59" spans="1:11" ht="12.75">
      <c r="A59" t="s">
        <v>68</v>
      </c>
      <c r="B59" s="6">
        <v>0.12</v>
      </c>
      <c r="C59" s="6">
        <v>0.036</v>
      </c>
      <c r="D59" s="6">
        <v>0.136</v>
      </c>
      <c r="E59" s="5">
        <v>0.175</v>
      </c>
      <c r="F59" s="5">
        <v>60</v>
      </c>
      <c r="G59" s="6">
        <f t="shared" si="0"/>
        <v>16.190476190476193</v>
      </c>
      <c r="H59" s="6">
        <f>G63/G59</f>
        <v>2.509191176470588</v>
      </c>
      <c r="I59" s="8"/>
      <c r="J59" s="8"/>
      <c r="K59" s="8"/>
    </row>
    <row r="60" spans="1:11" ht="12.75">
      <c r="A60" t="s">
        <v>69</v>
      </c>
      <c r="B60" s="6">
        <v>0.177</v>
      </c>
      <c r="C60" s="6">
        <v>0.055</v>
      </c>
      <c r="D60" s="6">
        <v>0.263</v>
      </c>
      <c r="E60" s="5">
        <v>0.175</v>
      </c>
      <c r="F60" s="5">
        <v>60</v>
      </c>
      <c r="G60" s="6">
        <f t="shared" si="0"/>
        <v>9.62345290539123</v>
      </c>
      <c r="H60" s="6">
        <f>G64/G60</f>
        <v>5.053831328504021</v>
      </c>
      <c r="I60" s="8"/>
      <c r="J60" s="8"/>
      <c r="K60" s="8"/>
    </row>
    <row r="61" spans="1:11" ht="12.75">
      <c r="A61" t="s">
        <v>70</v>
      </c>
      <c r="B61" s="6">
        <v>0.113</v>
      </c>
      <c r="C61" s="6">
        <v>0.034</v>
      </c>
      <c r="D61" s="6">
        <v>0.079</v>
      </c>
      <c r="E61" s="5">
        <v>0.175</v>
      </c>
      <c r="F61" s="5">
        <v>60</v>
      </c>
      <c r="G61" s="6">
        <f t="shared" si="0"/>
        <v>35.714285714285715</v>
      </c>
      <c r="H61" s="6">
        <f>G65/G61</f>
        <v>0.5960144927536233</v>
      </c>
      <c r="I61" s="8"/>
      <c r="J61" s="8"/>
      <c r="K61" s="8"/>
    </row>
    <row r="62" spans="1:11" ht="12.75">
      <c r="A62" t="s">
        <v>71</v>
      </c>
      <c r="B62" s="6">
        <v>0.079</v>
      </c>
      <c r="C62" s="6">
        <v>0.002</v>
      </c>
      <c r="D62" s="6">
        <v>0.049</v>
      </c>
      <c r="E62" s="5">
        <v>0.175</v>
      </c>
      <c r="F62" s="5">
        <v>60</v>
      </c>
      <c r="G62" s="6">
        <f t="shared" si="0"/>
        <v>158.42490842490835</v>
      </c>
      <c r="H62" s="6" t="s">
        <v>84</v>
      </c>
      <c r="I62" s="8">
        <f>(G62+G63+G64+G65)/4</f>
        <v>67.2428620226539</v>
      </c>
      <c r="J62" s="8"/>
      <c r="K62" s="8"/>
    </row>
    <row r="63" spans="1:11" ht="12.75">
      <c r="A63" t="s">
        <v>72</v>
      </c>
      <c r="B63" s="6">
        <v>0.129</v>
      </c>
      <c r="C63" s="6">
        <v>0.041</v>
      </c>
      <c r="D63" s="6">
        <v>0.076</v>
      </c>
      <c r="E63" s="5">
        <v>0.175</v>
      </c>
      <c r="F63" s="5">
        <v>60</v>
      </c>
      <c r="G63" s="6">
        <f t="shared" si="0"/>
        <v>40.625</v>
      </c>
      <c r="H63" s="6" t="s">
        <v>84</v>
      </c>
      <c r="I63" s="8"/>
      <c r="J63" s="8"/>
      <c r="K63" s="8"/>
    </row>
    <row r="64" spans="1:11" ht="12.75">
      <c r="A64" t="s">
        <v>73</v>
      </c>
      <c r="B64" s="6">
        <v>0.134</v>
      </c>
      <c r="C64" s="6">
        <v>0.035</v>
      </c>
      <c r="D64" s="6">
        <v>0.077</v>
      </c>
      <c r="E64" s="5">
        <v>0.175</v>
      </c>
      <c r="F64" s="5">
        <v>60</v>
      </c>
      <c r="G64" s="6">
        <f t="shared" si="0"/>
        <v>48.635307781649246</v>
      </c>
      <c r="H64" s="6" t="s">
        <v>84</v>
      </c>
      <c r="I64" s="8"/>
      <c r="J64" s="8"/>
      <c r="K64" s="8"/>
    </row>
    <row r="65" spans="1:11" ht="12.75">
      <c r="A65" t="s">
        <v>74</v>
      </c>
      <c r="B65" s="6">
        <v>0.136</v>
      </c>
      <c r="C65" s="6">
        <v>0.037</v>
      </c>
      <c r="D65" s="6">
        <v>0.128</v>
      </c>
      <c r="E65" s="5">
        <v>0.175</v>
      </c>
      <c r="F65" s="5">
        <v>60</v>
      </c>
      <c r="G65" s="6">
        <f t="shared" si="0"/>
        <v>21.286231884057976</v>
      </c>
      <c r="H65" s="6" t="s">
        <v>84</v>
      </c>
      <c r="I65" s="8"/>
      <c r="J65" s="8"/>
      <c r="K65" s="8"/>
    </row>
    <row r="66" spans="1:11" ht="12.75">
      <c r="A66" t="s">
        <v>75</v>
      </c>
      <c r="B66" s="6">
        <v>0.046</v>
      </c>
      <c r="C66" s="6">
        <v>0.02</v>
      </c>
      <c r="D66" s="6">
        <v>0.145</v>
      </c>
      <c r="E66" s="5">
        <v>0.175</v>
      </c>
      <c r="F66" s="5">
        <v>60</v>
      </c>
      <c r="G66" s="6">
        <f t="shared" si="0"/>
        <v>4.805591961555265</v>
      </c>
      <c r="H66" s="6">
        <f>G70/G66</f>
        <v>1.0997238742565847</v>
      </c>
      <c r="I66" s="8">
        <f>(G66+G67+G68+G69)/4</f>
        <v>1.9530229297702546</v>
      </c>
      <c r="J66" s="8">
        <f>I70/I66</f>
        <v>2.203719151534006</v>
      </c>
      <c r="K66" s="8">
        <f>(H66+H67+H68)/3</f>
        <v>0.4101706028480267</v>
      </c>
    </row>
    <row r="67" spans="1:11" ht="12.75">
      <c r="A67" t="s">
        <v>76</v>
      </c>
      <c r="B67" s="6">
        <v>0.072</v>
      </c>
      <c r="C67" s="6">
        <v>0.038</v>
      </c>
      <c r="D67" s="6">
        <v>0.165</v>
      </c>
      <c r="E67" s="5">
        <v>0.175</v>
      </c>
      <c r="F67" s="5">
        <v>60</v>
      </c>
      <c r="G67" s="6">
        <f aca="true" t="shared" si="1" ref="G67:G73">1000*(((B67-0.045)-(1.75*(C67-0.032)))/(F67*E67*4*(D67-0.036)))</f>
        <v>3.045404208194906</v>
      </c>
      <c r="H67" s="6">
        <f>G71/G67</f>
        <v>1.3318584070796462</v>
      </c>
      <c r="I67" s="8"/>
      <c r="J67" s="8"/>
      <c r="K67" s="8"/>
    </row>
    <row r="68" spans="1:11" ht="12.75">
      <c r="A68" t="s">
        <v>77</v>
      </c>
      <c r="B68" s="6">
        <v>0.231</v>
      </c>
      <c r="C68" s="6">
        <v>0.172</v>
      </c>
      <c r="D68" s="6">
        <v>0.342</v>
      </c>
      <c r="E68" s="5">
        <v>0.175</v>
      </c>
      <c r="F68" s="5">
        <v>60</v>
      </c>
      <c r="G68" s="6">
        <f>1000*(((B68-0.045)-(1.75*(C68-0.032)))/(F68*E68*4*(D68-0.036)))</f>
        <v>-4.59072517896047</v>
      </c>
      <c r="H68" s="6">
        <f>G72/G68</f>
        <v>-1.2010704727921508</v>
      </c>
      <c r="I68" s="8"/>
      <c r="J68" s="8"/>
      <c r="K68" s="8"/>
    </row>
    <row r="69" spans="1:11" ht="12.75">
      <c r="A69" t="s">
        <v>78</v>
      </c>
      <c r="B69" s="6">
        <v>0.075</v>
      </c>
      <c r="C69" s="6">
        <v>0.038</v>
      </c>
      <c r="D69" s="6">
        <v>0.138</v>
      </c>
      <c r="E69" s="5">
        <v>0.175</v>
      </c>
      <c r="F69" s="5">
        <v>60</v>
      </c>
      <c r="G69" s="6">
        <f t="shared" si="1"/>
        <v>4.551820728291317</v>
      </c>
      <c r="H69" s="6">
        <f>G73/G69</f>
        <v>0.5186935969058877</v>
      </c>
      <c r="I69" s="8"/>
      <c r="J69" s="8"/>
      <c r="K69" s="8"/>
    </row>
    <row r="70" spans="1:11" ht="12.75">
      <c r="A70" t="s">
        <v>79</v>
      </c>
      <c r="B70" s="6">
        <v>0.081</v>
      </c>
      <c r="C70" s="6">
        <v>0.039</v>
      </c>
      <c r="D70" s="6">
        <v>0.143</v>
      </c>
      <c r="E70" s="5">
        <v>0.175</v>
      </c>
      <c r="F70" s="5">
        <v>60</v>
      </c>
      <c r="G70" s="6">
        <f t="shared" si="1"/>
        <v>5.284824210057857</v>
      </c>
      <c r="H70" s="6" t="s">
        <v>84</v>
      </c>
      <c r="I70" s="8">
        <f>(G70+G71+G72+G73)/4</f>
        <v>4.3039140337197646</v>
      </c>
      <c r="J70" s="8"/>
      <c r="K70" s="8"/>
    </row>
    <row r="71" spans="1:11" ht="12.75">
      <c r="A71" t="s">
        <v>80</v>
      </c>
      <c r="B71" s="6">
        <v>0.08</v>
      </c>
      <c r="C71" s="6">
        <v>0.041</v>
      </c>
      <c r="D71" s="6">
        <v>0.149</v>
      </c>
      <c r="E71" s="5">
        <v>0.175</v>
      </c>
      <c r="F71" s="5">
        <v>60</v>
      </c>
      <c r="G71" s="6">
        <f t="shared" si="1"/>
        <v>4.056047197640119</v>
      </c>
      <c r="H71" s="6" t="s">
        <v>84</v>
      </c>
      <c r="I71" s="8"/>
      <c r="J71" s="8"/>
      <c r="K71" s="8"/>
    </row>
    <row r="72" spans="1:11" ht="12.75">
      <c r="A72" t="s">
        <v>81</v>
      </c>
      <c r="B72" s="6">
        <v>0.074</v>
      </c>
      <c r="C72" s="6">
        <v>0.036</v>
      </c>
      <c r="D72" s="6">
        <v>0.131</v>
      </c>
      <c r="E72" s="5">
        <v>0.175</v>
      </c>
      <c r="F72" s="5">
        <v>60</v>
      </c>
      <c r="G72" s="6">
        <f t="shared" si="1"/>
        <v>5.513784461152883</v>
      </c>
      <c r="H72" s="6" t="s">
        <v>84</v>
      </c>
      <c r="I72" s="8"/>
      <c r="J72" s="8"/>
      <c r="K72" s="8"/>
    </row>
    <row r="73" spans="1:11" ht="12.75">
      <c r="A73" t="s">
        <v>82</v>
      </c>
      <c r="B73" s="6">
        <v>0.082</v>
      </c>
      <c r="C73" s="6">
        <v>0.043</v>
      </c>
      <c r="D73" s="6">
        <v>0.215</v>
      </c>
      <c r="E73" s="5">
        <v>0.175</v>
      </c>
      <c r="F73" s="5">
        <v>60</v>
      </c>
      <c r="G73" s="6">
        <f t="shared" si="1"/>
        <v>2.3610002660282006</v>
      </c>
      <c r="H73" s="6" t="s">
        <v>84</v>
      </c>
      <c r="I73" s="8"/>
      <c r="J73" s="8"/>
      <c r="K73" s="8"/>
    </row>
    <row r="74" spans="1:11" ht="12.75">
      <c r="A74" t="s">
        <v>83</v>
      </c>
      <c r="B74" s="6">
        <v>0.045</v>
      </c>
      <c r="C74" s="6">
        <v>0.032</v>
      </c>
      <c r="D74" s="6">
        <v>0.036</v>
      </c>
      <c r="E74" s="5">
        <v>0.175</v>
      </c>
      <c r="F74" s="5">
        <v>60</v>
      </c>
      <c r="G74" s="6" t="s">
        <v>84</v>
      </c>
      <c r="H74" s="6" t="s">
        <v>84</v>
      </c>
      <c r="I74" s="6" t="s">
        <v>84</v>
      </c>
      <c r="J74" s="6" t="s">
        <v>84</v>
      </c>
      <c r="K74" s="6" t="s">
        <v>84</v>
      </c>
    </row>
  </sheetData>
  <mergeCells count="36">
    <mergeCell ref="J66:J73"/>
    <mergeCell ref="K2:K9"/>
    <mergeCell ref="K10:K17"/>
    <mergeCell ref="K18:K25"/>
    <mergeCell ref="K26:K33"/>
    <mergeCell ref="K34:K41"/>
    <mergeCell ref="K42:K49"/>
    <mergeCell ref="K50:K57"/>
    <mergeCell ref="K58:K65"/>
    <mergeCell ref="K66:K73"/>
    <mergeCell ref="I66:I69"/>
    <mergeCell ref="I70:I73"/>
    <mergeCell ref="J2:J9"/>
    <mergeCell ref="J10:J17"/>
    <mergeCell ref="J18:J25"/>
    <mergeCell ref="J26:J33"/>
    <mergeCell ref="J34:J41"/>
    <mergeCell ref="J42:J49"/>
    <mergeCell ref="J50:J57"/>
    <mergeCell ref="J58:J65"/>
    <mergeCell ref="I50:I53"/>
    <mergeCell ref="I54:I57"/>
    <mergeCell ref="I58:I61"/>
    <mergeCell ref="I62:I65"/>
    <mergeCell ref="I34:I37"/>
    <mergeCell ref="I38:I41"/>
    <mergeCell ref="I42:I45"/>
    <mergeCell ref="I46:I49"/>
    <mergeCell ref="I18:I21"/>
    <mergeCell ref="I22:I25"/>
    <mergeCell ref="I26:I29"/>
    <mergeCell ref="I30:I33"/>
    <mergeCell ref="I2:I5"/>
    <mergeCell ref="I6:I9"/>
    <mergeCell ref="I10:I13"/>
    <mergeCell ref="I14:I17"/>
  </mergeCells>
  <printOptions gridLines="1"/>
  <pageMargins left="0.75" right="0.75" top="1" bottom="1" header="0.5" footer="0.5"/>
  <pageSetup orientation="landscape" paperSize="9" scale="46"/>
  <rowBreaks count="1" manualBreakCount="1">
    <brk id="7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D'Amico</dc:creator>
  <cp:keywords/>
  <dc:description/>
  <cp:lastModifiedBy>Jessica D'Amico</cp:lastModifiedBy>
  <cp:lastPrinted>2008-08-22T19:51:26Z</cp:lastPrinted>
  <dcterms:created xsi:type="dcterms:W3CDTF">2008-08-22T18:45:15Z</dcterms:created>
  <cp:category/>
  <cp:version/>
  <cp:contentType/>
  <cp:contentStatus/>
</cp:coreProperties>
</file>